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285" windowWidth="21840" windowHeight="9000" activeTab="0"/>
  </bookViews>
  <sheets>
    <sheet name="Nákup 2014" sheetId="1" r:id="rId1"/>
  </sheets>
  <definedNames/>
  <calcPr calcId="145621"/>
</workbook>
</file>

<file path=xl/sharedStrings.xml><?xml version="1.0" encoding="utf-8"?>
<sst xmlns="http://schemas.openxmlformats.org/spreadsheetml/2006/main" count="59" uniqueCount="47">
  <si>
    <t>Cena bez DPH</t>
  </si>
  <si>
    <t>Code</t>
  </si>
  <si>
    <t>T y p   p a p í r u</t>
  </si>
  <si>
    <t>P o č e t   b a l e n 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</si>
  <si>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</si>
  <si>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</si>
  <si>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</si>
  <si>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</si>
  <si>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</si>
  <si>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</si>
  <si>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</si>
  <si>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</si>
  <si>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</si>
  <si>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</si>
  <si>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</si>
  <si>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</si>
  <si>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ks</t>
  </si>
  <si>
    <t>Bez DPH</t>
  </si>
  <si>
    <t>145.3826</t>
  </si>
  <si>
    <t>Papír Office Depot Business A4, 80g/m2, 500 listů</t>
  </si>
  <si>
    <t>116.2271</t>
  </si>
  <si>
    <t>Papír HP Printing A4, 80g/m2, 500 listů</t>
  </si>
  <si>
    <t>145.3802</t>
  </si>
  <si>
    <t>Papír Office Depot Everyday A3, 80g, 500 listů</t>
  </si>
  <si>
    <t>145.4307</t>
  </si>
  <si>
    <t>Papír Office Depot Business A3, 80g, 500 listů</t>
  </si>
  <si>
    <t>654.811</t>
  </si>
  <si>
    <t>Papír IQ Trio Premium, A3, 80g/m2, 500 listů</t>
  </si>
  <si>
    <t>321.8920</t>
  </si>
  <si>
    <t>Papír Office Depot A4, intenzivní oranžová,80 g/m2</t>
  </si>
  <si>
    <t>321.9016</t>
  </si>
  <si>
    <t>Papír Office Depot A4, intenzivní žlutá, 80 g/m2</t>
  </si>
  <si>
    <t>322.0194</t>
  </si>
  <si>
    <t>Papír Office Depot A4, intenzivní zelená, 80 g/m2</t>
  </si>
  <si>
    <t>322.1444</t>
  </si>
  <si>
    <t>Papír Office Depot A4, intenzivní červená, 80 g/m2</t>
  </si>
  <si>
    <t>322.1955</t>
  </si>
  <si>
    <t>Papír bar. Off. Depot Contrast int.modrá,A4 80 g</t>
  </si>
  <si>
    <t>A4 Celkem</t>
  </si>
  <si>
    <t>A4</t>
  </si>
  <si>
    <t>Balík 500ks</t>
  </si>
  <si>
    <t>Krabice 2500ks</t>
  </si>
  <si>
    <t>s DPH</t>
  </si>
  <si>
    <t>A3 Celkem</t>
  </si>
  <si>
    <t>A4 Barva</t>
  </si>
  <si>
    <t>Akční sleva dodavatele</t>
  </si>
  <si>
    <t>rozmožovna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</si>
</sst>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CCFF"/>
        <bgColor indexed="64"/>
      </patternFill>
    </fill>
  </fills>
  <borders count="39">
    <border>
      <left/>
      <right/>
      <top/>
      <bottom/>
      <diagonal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8" xfId="0" applyNumberFormat="1" applyFill="1" applyBorder="1"/>
    <xf numFmtId="1" fontId="0" fillId="2" borderId="6" xfId="0" applyNumberFormat="1" applyFill="1" applyBorder="1"/>
    <xf numFmtId="1" fontId="0" fillId="2" borderId="9" xfId="0" applyNumberFormat="1" applyFill="1" applyBorder="1"/>
    <xf numFmtId="4" fontId="0" fillId="2" borderId="10" xfId="0" applyNumberFormat="1" applyFill="1" applyBorder="1"/>
    <xf numFmtId="0" fontId="0" fillId="2" borderId="11" xfId="0" applyFill="1" applyBorder="1"/>
    <xf numFmtId="0" fontId="0" fillId="2" borderId="12" xfId="0" applyFill="1" applyBorder="1"/>
    <xf numFmtId="1" fontId="0" fillId="2" borderId="13" xfId="0" applyNumberFormat="1" applyFill="1" applyBorder="1"/>
    <xf numFmtId="1" fontId="0" fillId="2" borderId="11" xfId="0" applyNumberFormat="1" applyFill="1" applyBorder="1"/>
    <xf numFmtId="1" fontId="0" fillId="2" borderId="14" xfId="0" applyNumberFormat="1" applyFill="1" applyBorder="1"/>
    <xf numFmtId="4" fontId="2" fillId="2" borderId="15" xfId="0" applyNumberFormat="1" applyFont="1" applyFill="1" applyBorder="1"/>
    <xf numFmtId="4" fontId="0" fillId="3" borderId="10" xfId="0" applyNumberFormat="1" applyFill="1" applyBorder="1"/>
    <xf numFmtId="0" fontId="0" fillId="3" borderId="11" xfId="0" applyFill="1" applyBorder="1"/>
    <xf numFmtId="0" fontId="0" fillId="3" borderId="12" xfId="0" applyFill="1" applyBorder="1"/>
    <xf numFmtId="1" fontId="0" fillId="3" borderId="13" xfId="0" applyNumberFormat="1" applyFill="1" applyBorder="1"/>
    <xf numFmtId="1" fontId="0" fillId="3" borderId="11" xfId="0" applyNumberFormat="1" applyFill="1" applyBorder="1"/>
    <xf numFmtId="1" fontId="0" fillId="3" borderId="14" xfId="0" applyNumberFormat="1" applyFill="1" applyBorder="1"/>
    <xf numFmtId="4" fontId="2" fillId="3" borderId="15" xfId="0" applyNumberFormat="1" applyFont="1" applyFill="1" applyBorder="1"/>
    <xf numFmtId="4" fontId="0" fillId="4" borderId="10" xfId="0" applyNumberFormat="1" applyFill="1" applyBorder="1"/>
    <xf numFmtId="0" fontId="0" fillId="4" borderId="11" xfId="0" applyFill="1" applyBorder="1"/>
    <xf numFmtId="0" fontId="0" fillId="4" borderId="12" xfId="0" applyFill="1" applyBorder="1"/>
    <xf numFmtId="1" fontId="0" fillId="4" borderId="13" xfId="0" applyNumberFormat="1" applyFill="1" applyBorder="1"/>
    <xf numFmtId="1" fontId="0" fillId="4" borderId="11" xfId="0" applyNumberFormat="1" applyFill="1" applyBorder="1"/>
    <xf numFmtId="1" fontId="0" fillId="4" borderId="14" xfId="0" applyNumberFormat="1" applyFill="1" applyBorder="1"/>
    <xf numFmtId="4" fontId="2" fillId="4" borderId="15" xfId="0" applyNumberFormat="1" applyFont="1" applyFill="1" applyBorder="1"/>
    <xf numFmtId="0" fontId="1" fillId="4" borderId="11" xfId="0" applyFont="1" applyFill="1" applyBorder="1"/>
    <xf numFmtId="1" fontId="2" fillId="0" borderId="16" xfId="0" applyNumberFormat="1" applyFont="1" applyBorder="1"/>
    <xf numFmtId="1" fontId="2" fillId="0" borderId="17" xfId="0" applyNumberFormat="1" applyFont="1" applyBorder="1"/>
    <xf numFmtId="1" fontId="2" fillId="0" borderId="18" xfId="0" applyNumberFormat="1" applyFont="1" applyBorder="1"/>
    <xf numFmtId="4" fontId="2" fillId="0" borderId="19" xfId="0" applyNumberFormat="1" applyFont="1" applyBorder="1"/>
    <xf numFmtId="1" fontId="2" fillId="0" borderId="20" xfId="0" applyNumberFormat="1" applyFont="1" applyBorder="1"/>
    <xf numFmtId="1" fontId="2" fillId="0" borderId="21" xfId="0" applyNumberFormat="1" applyFont="1" applyBorder="1"/>
    <xf numFmtId="1" fontId="2" fillId="0" borderId="22" xfId="0" applyNumberFormat="1" applyFont="1" applyBorder="1"/>
    <xf numFmtId="0" fontId="2" fillId="0" borderId="23" xfId="0" applyFont="1" applyBorder="1"/>
    <xf numFmtId="0" fontId="0" fillId="0" borderId="24" xfId="0" applyBorder="1"/>
    <xf numFmtId="4" fontId="0" fillId="0" borderId="25" xfId="0" applyNumberFormat="1" applyBorder="1"/>
    <xf numFmtId="0" fontId="0" fillId="0" borderId="26" xfId="0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3" fillId="2" borderId="29" xfId="0" applyFont="1" applyFill="1" applyBorder="1"/>
    <xf numFmtId="4" fontId="3" fillId="2" borderId="2" xfId="0" applyNumberFormat="1" applyFont="1" applyFill="1" applyBorder="1"/>
    <xf numFmtId="1" fontId="2" fillId="0" borderId="23" xfId="0" applyNumberFormat="1" applyFont="1" applyBorder="1"/>
    <xf numFmtId="0" fontId="0" fillId="0" borderId="25" xfId="0" applyBorder="1"/>
    <xf numFmtId="0" fontId="3" fillId="3" borderId="29" xfId="0" applyFont="1" applyFill="1" applyBorder="1"/>
    <xf numFmtId="4" fontId="3" fillId="3" borderId="2" xfId="0" applyNumberFormat="1" applyFont="1" applyFill="1" applyBorder="1"/>
    <xf numFmtId="4" fontId="2" fillId="0" borderId="23" xfId="0" applyNumberFormat="1" applyFont="1" applyBorder="1"/>
    <xf numFmtId="0" fontId="3" fillId="4" borderId="22" xfId="0" applyFont="1" applyFill="1" applyBorder="1"/>
    <xf numFmtId="4" fontId="3" fillId="4" borderId="23" xfId="0" applyNumberFormat="1" applyFont="1" applyFill="1" applyBorder="1"/>
    <xf numFmtId="0" fontId="2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" fontId="0" fillId="0" borderId="0" xfId="0" applyNumberFormat="1"/>
    <xf numFmtId="4" fontId="2" fillId="0" borderId="0" xfId="0" applyNumberFormat="1" applyFont="1" applyBorder="1"/>
    <xf numFmtId="4" fontId="2" fillId="2" borderId="31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 topLeftCell="A1">
      <selection activeCell="R6" sqref="R6"/>
    </sheetView>
  </sheetViews>
  <sheetFormatPr defaultColWidth="9.140625" defaultRowHeight="15"/>
  <cols>
    <col min="1" max="1" width="7.7109375" style="0" customWidth="1"/>
    <col min="3" max="3" width="46.00390625" style="0" customWidth="1"/>
    <col min="4" max="15" width="8.57421875" style="0" customWidth="1"/>
    <col min="16" max="16" width="14.7109375" style="0" customWidth="1"/>
    <col min="17" max="17" width="11.7109375" style="0" customWidth="1"/>
    <col min="18" max="18" width="17.8515625" style="0" customWidth="1"/>
  </cols>
  <sheetData>
    <row r="1" spans="1:17" s="3" customFormat="1" ht="15.75" thickBot="1">
      <c r="A1" s="70" t="s">
        <v>0</v>
      </c>
      <c r="B1" s="72" t="s">
        <v>1</v>
      </c>
      <c r="C1" s="74" t="s">
        <v>2</v>
      </c>
      <c r="D1" s="76" t="s">
        <v>3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  <c r="Q1" s="2"/>
    </row>
    <row r="2" spans="1:17" s="8" customFormat="1" ht="30.75" thickBot="1">
      <c r="A2" s="71"/>
      <c r="B2" s="73"/>
      <c r="C2" s="75"/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16</v>
      </c>
      <c r="Q2" s="7" t="s">
        <v>17</v>
      </c>
    </row>
    <row r="3" spans="1:17" ht="15">
      <c r="A3" s="9">
        <v>62.27</v>
      </c>
      <c r="B3" s="10" t="s">
        <v>18</v>
      </c>
      <c r="C3" s="11" t="s">
        <v>19</v>
      </c>
      <c r="D3" s="12">
        <v>130</v>
      </c>
      <c r="E3" s="13"/>
      <c r="F3" s="13">
        <v>500</v>
      </c>
      <c r="G3" s="13">
        <v>135</v>
      </c>
      <c r="H3" s="13">
        <v>540</v>
      </c>
      <c r="I3" s="13">
        <v>50</v>
      </c>
      <c r="J3" s="13">
        <v>85</v>
      </c>
      <c r="K3" s="13">
        <v>10</v>
      </c>
      <c r="L3" s="13">
        <v>85</v>
      </c>
      <c r="M3" s="13">
        <v>320</v>
      </c>
      <c r="N3" s="13">
        <v>95</v>
      </c>
      <c r="O3" s="13">
        <v>20</v>
      </c>
      <c r="P3" s="14">
        <f>SUM(D3:O3)</f>
        <v>1970</v>
      </c>
      <c r="Q3" s="64">
        <f>SUM(A3*P3)+(A4*P4)</f>
        <v>158728.90000000002</v>
      </c>
    </row>
    <row r="4" spans="1:17" ht="15">
      <c r="A4" s="15">
        <v>60.6</v>
      </c>
      <c r="B4" s="16"/>
      <c r="C4" s="17" t="s">
        <v>45</v>
      </c>
      <c r="D4" s="18"/>
      <c r="E4" s="19">
        <v>595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20">
        <f aca="true" t="shared" si="0" ref="P4:P14">SUM(D4:O4)</f>
        <v>595</v>
      </c>
      <c r="Q4" s="65"/>
    </row>
    <row r="5" spans="1:17" ht="15">
      <c r="A5" s="15">
        <v>97.01</v>
      </c>
      <c r="B5" s="16" t="s">
        <v>20</v>
      </c>
      <c r="C5" s="17" t="s">
        <v>21</v>
      </c>
      <c r="D5" s="18"/>
      <c r="E5" s="19"/>
      <c r="F5" s="19"/>
      <c r="G5" s="19"/>
      <c r="H5" s="19"/>
      <c r="I5" s="19"/>
      <c r="J5" s="19">
        <v>200</v>
      </c>
      <c r="K5" s="19">
        <v>550</v>
      </c>
      <c r="L5" s="19">
        <v>600</v>
      </c>
      <c r="M5" s="19"/>
      <c r="N5" s="19"/>
      <c r="O5" s="19">
        <v>720</v>
      </c>
      <c r="P5" s="20">
        <f t="shared" si="0"/>
        <v>2070</v>
      </c>
      <c r="Q5" s="21">
        <f>SUM(A5)*P5</f>
        <v>200810.7</v>
      </c>
    </row>
    <row r="6" spans="1:17" ht="15">
      <c r="A6" s="22">
        <v>206.01</v>
      </c>
      <c r="B6" s="23" t="s">
        <v>22</v>
      </c>
      <c r="C6" s="24" t="s">
        <v>23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>
        <v>1</v>
      </c>
      <c r="O6" s="26"/>
      <c r="P6" s="27">
        <f t="shared" si="0"/>
        <v>1</v>
      </c>
      <c r="Q6" s="28">
        <f>SUM(A6)*P6</f>
        <v>206.01</v>
      </c>
    </row>
    <row r="7" spans="1:17" ht="15">
      <c r="A7" s="22">
        <v>274.4</v>
      </c>
      <c r="B7" s="23" t="s">
        <v>24</v>
      </c>
      <c r="C7" s="24" t="s">
        <v>25</v>
      </c>
      <c r="D7" s="25">
        <v>30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>
        <f t="shared" si="0"/>
        <v>30</v>
      </c>
      <c r="Q7" s="66">
        <f>SUM(A7*P7)+(A8*P8)</f>
        <v>18914</v>
      </c>
    </row>
    <row r="8" spans="1:17" ht="15">
      <c r="A8" s="22">
        <v>267.05</v>
      </c>
      <c r="B8" s="23"/>
      <c r="C8" s="24" t="s">
        <v>45</v>
      </c>
      <c r="D8" s="25"/>
      <c r="E8" s="26"/>
      <c r="F8" s="26"/>
      <c r="G8" s="26"/>
      <c r="H8" s="26">
        <v>15</v>
      </c>
      <c r="I8" s="26"/>
      <c r="J8" s="26"/>
      <c r="K8" s="26"/>
      <c r="L8" s="26"/>
      <c r="M8" s="26">
        <v>25</v>
      </c>
      <c r="N8" s="26"/>
      <c r="O8" s="26"/>
      <c r="P8" s="27">
        <f t="shared" si="0"/>
        <v>40</v>
      </c>
      <c r="Q8" s="66"/>
    </row>
    <row r="9" spans="1:17" ht="15">
      <c r="A9" s="22">
        <v>223.45</v>
      </c>
      <c r="B9" s="23" t="s">
        <v>26</v>
      </c>
      <c r="C9" s="24" t="s">
        <v>27</v>
      </c>
      <c r="D9" s="25"/>
      <c r="E9" s="26"/>
      <c r="F9" s="26"/>
      <c r="G9" s="26"/>
      <c r="H9" s="26"/>
      <c r="I9" s="26"/>
      <c r="J9" s="26">
        <v>25</v>
      </c>
      <c r="K9" s="26"/>
      <c r="L9" s="26">
        <v>40</v>
      </c>
      <c r="M9" s="26"/>
      <c r="N9" s="26"/>
      <c r="O9" s="26">
        <v>30</v>
      </c>
      <c r="P9" s="27">
        <f t="shared" si="0"/>
        <v>95</v>
      </c>
      <c r="Q9" s="28">
        <f aca="true" t="shared" si="1" ref="Q9:Q14">SUM(A9)*P9</f>
        <v>21227.75</v>
      </c>
    </row>
    <row r="10" spans="1:18" ht="15">
      <c r="A10" s="29">
        <v>234.35</v>
      </c>
      <c r="B10" s="30" t="s">
        <v>28</v>
      </c>
      <c r="C10" s="31" t="s">
        <v>29</v>
      </c>
      <c r="D10" s="32"/>
      <c r="E10" s="33"/>
      <c r="F10" s="33"/>
      <c r="G10" s="33"/>
      <c r="H10" s="33"/>
      <c r="I10" s="33"/>
      <c r="J10" s="33"/>
      <c r="K10" s="33"/>
      <c r="L10" s="33"/>
      <c r="M10" s="33">
        <v>1</v>
      </c>
      <c r="N10" s="33"/>
      <c r="O10" s="33"/>
      <c r="P10" s="34">
        <f t="shared" si="0"/>
        <v>1</v>
      </c>
      <c r="Q10" s="35">
        <f t="shared" si="1"/>
        <v>234.35</v>
      </c>
      <c r="R10" t="s">
        <v>46</v>
      </c>
    </row>
    <row r="11" spans="1:18" ht="15">
      <c r="A11" s="29">
        <v>234.35</v>
      </c>
      <c r="B11" s="30" t="s">
        <v>30</v>
      </c>
      <c r="C11" s="31" t="s">
        <v>31</v>
      </c>
      <c r="D11" s="32"/>
      <c r="E11" s="33"/>
      <c r="F11" s="33"/>
      <c r="G11" s="33"/>
      <c r="H11" s="33"/>
      <c r="I11" s="33"/>
      <c r="J11" s="33"/>
      <c r="K11" s="33"/>
      <c r="L11" s="33">
        <v>1</v>
      </c>
      <c r="M11" s="33">
        <v>1</v>
      </c>
      <c r="N11" s="33"/>
      <c r="O11" s="33"/>
      <c r="P11" s="34">
        <f t="shared" si="0"/>
        <v>2</v>
      </c>
      <c r="Q11" s="35">
        <f t="shared" si="1"/>
        <v>468.7</v>
      </c>
      <c r="R11" t="s">
        <v>46</v>
      </c>
    </row>
    <row r="12" spans="1:18" ht="15">
      <c r="A12" s="29">
        <v>234.35</v>
      </c>
      <c r="B12" s="36" t="s">
        <v>32</v>
      </c>
      <c r="C12" s="31" t="s">
        <v>33</v>
      </c>
      <c r="D12" s="32"/>
      <c r="E12" s="33"/>
      <c r="F12" s="33"/>
      <c r="G12" s="33"/>
      <c r="H12" s="33"/>
      <c r="I12" s="33"/>
      <c r="J12" s="33"/>
      <c r="K12" s="33"/>
      <c r="L12" s="33"/>
      <c r="M12" s="33">
        <v>1</v>
      </c>
      <c r="N12" s="33"/>
      <c r="O12" s="33"/>
      <c r="P12" s="34">
        <f t="shared" si="0"/>
        <v>1</v>
      </c>
      <c r="Q12" s="35">
        <f t="shared" si="1"/>
        <v>234.35</v>
      </c>
      <c r="R12" t="s">
        <v>46</v>
      </c>
    </row>
    <row r="13" spans="1:18" ht="15">
      <c r="A13" s="29">
        <v>234.35</v>
      </c>
      <c r="B13" s="30" t="s">
        <v>34</v>
      </c>
      <c r="C13" s="31" t="s">
        <v>35</v>
      </c>
      <c r="D13" s="32"/>
      <c r="E13" s="33"/>
      <c r="F13" s="33"/>
      <c r="G13" s="33"/>
      <c r="H13" s="33"/>
      <c r="I13" s="33"/>
      <c r="J13" s="33"/>
      <c r="K13" s="33"/>
      <c r="L13" s="33"/>
      <c r="M13" s="33">
        <v>1</v>
      </c>
      <c r="N13" s="33"/>
      <c r="O13" s="33"/>
      <c r="P13" s="34">
        <f t="shared" si="0"/>
        <v>1</v>
      </c>
      <c r="Q13" s="35">
        <f t="shared" si="1"/>
        <v>234.35</v>
      </c>
      <c r="R13" t="s">
        <v>46</v>
      </c>
    </row>
    <row r="14" spans="1:18" ht="15">
      <c r="A14" s="29">
        <v>245.25</v>
      </c>
      <c r="B14" s="30" t="s">
        <v>36</v>
      </c>
      <c r="C14" s="31" t="s">
        <v>37</v>
      </c>
      <c r="D14" s="32"/>
      <c r="E14" s="33"/>
      <c r="F14" s="33"/>
      <c r="G14" s="33"/>
      <c r="H14" s="33"/>
      <c r="I14" s="33"/>
      <c r="J14" s="33"/>
      <c r="K14" s="33"/>
      <c r="L14" s="33"/>
      <c r="M14" s="33">
        <v>1</v>
      </c>
      <c r="N14" s="33"/>
      <c r="O14" s="33"/>
      <c r="P14" s="34">
        <f t="shared" si="0"/>
        <v>1</v>
      </c>
      <c r="Q14" s="35">
        <f t="shared" si="1"/>
        <v>245.25</v>
      </c>
      <c r="R14" t="s">
        <v>46</v>
      </c>
    </row>
    <row r="15" spans="1:17" s="3" customFormat="1" ht="15.75" thickBot="1">
      <c r="A15" s="67"/>
      <c r="B15" s="68"/>
      <c r="C15" s="69"/>
      <c r="D15" s="37">
        <f aca="true" t="shared" si="2" ref="D15:Q15">SUM(D3:D14)</f>
        <v>160</v>
      </c>
      <c r="E15" s="38">
        <f t="shared" si="2"/>
        <v>595</v>
      </c>
      <c r="F15" s="38">
        <f t="shared" si="2"/>
        <v>500</v>
      </c>
      <c r="G15" s="38">
        <f t="shared" si="2"/>
        <v>135</v>
      </c>
      <c r="H15" s="38">
        <f t="shared" si="2"/>
        <v>555</v>
      </c>
      <c r="I15" s="38">
        <f t="shared" si="2"/>
        <v>50</v>
      </c>
      <c r="J15" s="38">
        <f t="shared" si="2"/>
        <v>310</v>
      </c>
      <c r="K15" s="38">
        <f t="shared" si="2"/>
        <v>560</v>
      </c>
      <c r="L15" s="38">
        <f t="shared" si="2"/>
        <v>726</v>
      </c>
      <c r="M15" s="38">
        <f t="shared" si="2"/>
        <v>350</v>
      </c>
      <c r="N15" s="38">
        <f t="shared" si="2"/>
        <v>96</v>
      </c>
      <c r="O15" s="38">
        <f t="shared" si="2"/>
        <v>770</v>
      </c>
      <c r="P15" s="39">
        <f t="shared" si="2"/>
        <v>4807</v>
      </c>
      <c r="Q15" s="40">
        <f t="shared" si="2"/>
        <v>401304.36</v>
      </c>
    </row>
    <row r="16" ht="15" thickBot="1"/>
    <row r="17" spans="3:17" ht="15" thickBot="1">
      <c r="C17" s="60" t="s">
        <v>38</v>
      </c>
      <c r="D17" s="41">
        <f>SUM(D3:D5)</f>
        <v>130</v>
      </c>
      <c r="E17" s="41">
        <f aca="true" t="shared" si="3" ref="E17:O17">SUM(E3:E5)</f>
        <v>595</v>
      </c>
      <c r="F17" s="41">
        <f t="shared" si="3"/>
        <v>500</v>
      </c>
      <c r="G17" s="41">
        <f t="shared" si="3"/>
        <v>135</v>
      </c>
      <c r="H17" s="41">
        <f t="shared" si="3"/>
        <v>540</v>
      </c>
      <c r="I17" s="41">
        <f t="shared" si="3"/>
        <v>50</v>
      </c>
      <c r="J17" s="41">
        <f t="shared" si="3"/>
        <v>285</v>
      </c>
      <c r="K17" s="41">
        <f t="shared" si="3"/>
        <v>560</v>
      </c>
      <c r="L17" s="41">
        <f t="shared" si="3"/>
        <v>685</v>
      </c>
      <c r="M17" s="41">
        <f t="shared" si="3"/>
        <v>320</v>
      </c>
      <c r="N17" s="41">
        <f t="shared" si="3"/>
        <v>95</v>
      </c>
      <c r="O17" s="42">
        <f t="shared" si="3"/>
        <v>740</v>
      </c>
      <c r="P17" s="43">
        <f>SUM(D17:O17)</f>
        <v>4635</v>
      </c>
      <c r="Q17" s="44" t="s">
        <v>17</v>
      </c>
    </row>
    <row r="18" spans="16:17" ht="14.45">
      <c r="P18" s="45" t="s">
        <v>39</v>
      </c>
      <c r="Q18" s="46">
        <f>SUM(Q3,Q5)</f>
        <v>359539.60000000003</v>
      </c>
    </row>
    <row r="19" spans="16:17" ht="15">
      <c r="P19" s="47" t="s">
        <v>40</v>
      </c>
      <c r="Q19" s="48">
        <f>SUM(Q18)/P17</f>
        <v>77.57057173678534</v>
      </c>
    </row>
    <row r="20" spans="16:17" ht="15" thickBot="1">
      <c r="P20" s="49" t="s">
        <v>41</v>
      </c>
      <c r="Q20" s="50">
        <f>SUM(Q19)*5</f>
        <v>387.8528586839267</v>
      </c>
    </row>
    <row r="21" spans="16:17" ht="16.15" thickBot="1">
      <c r="P21" s="51" t="s">
        <v>42</v>
      </c>
      <c r="Q21" s="52">
        <f>SUM(Q20)*1.21</f>
        <v>469.30195900755126</v>
      </c>
    </row>
    <row r="22" spans="3:17" ht="15" thickBot="1">
      <c r="C22" s="61" t="s">
        <v>43</v>
      </c>
      <c r="D22" s="41">
        <f>SUM(D6:D9)</f>
        <v>30</v>
      </c>
      <c r="E22" s="41">
        <f aca="true" t="shared" si="4" ref="E22:O22">SUM(E6:E9)</f>
        <v>0</v>
      </c>
      <c r="F22" s="41">
        <f t="shared" si="4"/>
        <v>0</v>
      </c>
      <c r="G22" s="41">
        <f t="shared" si="4"/>
        <v>0</v>
      </c>
      <c r="H22" s="41">
        <f t="shared" si="4"/>
        <v>15</v>
      </c>
      <c r="I22" s="41">
        <f t="shared" si="4"/>
        <v>0</v>
      </c>
      <c r="J22" s="41">
        <f t="shared" si="4"/>
        <v>25</v>
      </c>
      <c r="K22" s="41">
        <f t="shared" si="4"/>
        <v>0</v>
      </c>
      <c r="L22" s="41">
        <f t="shared" si="4"/>
        <v>40</v>
      </c>
      <c r="M22" s="41">
        <f t="shared" si="4"/>
        <v>25</v>
      </c>
      <c r="N22" s="41">
        <f t="shared" si="4"/>
        <v>1</v>
      </c>
      <c r="O22" s="42">
        <f t="shared" si="4"/>
        <v>30</v>
      </c>
      <c r="P22" s="43">
        <f>SUM(D22:O22)</f>
        <v>166</v>
      </c>
      <c r="Q22" s="53">
        <f>SUM(Q6:Q9)</f>
        <v>40347.759999999995</v>
      </c>
    </row>
    <row r="23" spans="16:17" ht="15">
      <c r="P23" s="45" t="s">
        <v>40</v>
      </c>
      <c r="Q23" s="54">
        <f>SUM(Q22)/P22</f>
        <v>243.05879518072285</v>
      </c>
    </row>
    <row r="24" spans="16:17" ht="15" thickBot="1">
      <c r="P24" s="49" t="s">
        <v>41</v>
      </c>
      <c r="Q24" s="50">
        <f>SUM(Q23)*5</f>
        <v>1215.2939759036142</v>
      </c>
    </row>
    <row r="25" spans="16:17" ht="16.15" thickBot="1">
      <c r="P25" s="55" t="s">
        <v>42</v>
      </c>
      <c r="Q25" s="56">
        <f>SUM(Q24)*1.21</f>
        <v>1470.5057108433732</v>
      </c>
    </row>
    <row r="26" spans="3:17" ht="15" thickBot="1">
      <c r="C26" s="60" t="s">
        <v>44</v>
      </c>
      <c r="D26" s="41">
        <f aca="true" t="shared" si="5" ref="D26:O26">SUM(D10:D14)</f>
        <v>0</v>
      </c>
      <c r="E26" s="41">
        <f t="shared" si="5"/>
        <v>0</v>
      </c>
      <c r="F26" s="41">
        <f t="shared" si="5"/>
        <v>0</v>
      </c>
      <c r="G26" s="41">
        <f t="shared" si="5"/>
        <v>0</v>
      </c>
      <c r="H26" s="41">
        <f t="shared" si="5"/>
        <v>0</v>
      </c>
      <c r="I26" s="41">
        <f t="shared" si="5"/>
        <v>0</v>
      </c>
      <c r="J26" s="41">
        <f t="shared" si="5"/>
        <v>0</v>
      </c>
      <c r="K26" s="41">
        <f t="shared" si="5"/>
        <v>0</v>
      </c>
      <c r="L26" s="41">
        <f t="shared" si="5"/>
        <v>1</v>
      </c>
      <c r="M26" s="41">
        <f t="shared" si="5"/>
        <v>5</v>
      </c>
      <c r="N26" s="41">
        <f t="shared" si="5"/>
        <v>0</v>
      </c>
      <c r="O26" s="42">
        <f t="shared" si="5"/>
        <v>0</v>
      </c>
      <c r="P26" s="43">
        <f>SUM(D26:O26)</f>
        <v>6</v>
      </c>
      <c r="Q26" s="57">
        <f>SUM(Q10:Q14)</f>
        <v>1417</v>
      </c>
    </row>
    <row r="27" spans="16:17" ht="15">
      <c r="P27" s="45" t="s">
        <v>40</v>
      </c>
      <c r="Q27" s="54">
        <f>SUM(Q26)/P26</f>
        <v>236.16666666666666</v>
      </c>
    </row>
    <row r="28" spans="16:17" ht="15" thickBot="1">
      <c r="P28" s="49" t="s">
        <v>41</v>
      </c>
      <c r="Q28" s="50">
        <f>SUM(Q27)*5</f>
        <v>1180.8333333333333</v>
      </c>
    </row>
    <row r="29" spans="16:17" ht="16.15" thickBot="1">
      <c r="P29" s="58" t="s">
        <v>42</v>
      </c>
      <c r="Q29" s="59">
        <f>SUM(Q28)*1.21</f>
        <v>1428.8083333333332</v>
      </c>
    </row>
    <row r="30" spans="4:17" ht="14.45"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</sheetData>
  <mergeCells count="7">
    <mergeCell ref="Q3:Q4"/>
    <mergeCell ref="Q7:Q8"/>
    <mergeCell ref="A15:C15"/>
    <mergeCell ref="A1:A2"/>
    <mergeCell ref="B1:B2"/>
    <mergeCell ref="C1:C2"/>
    <mergeCell ref="D1:O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 Ľudovít Ing.</dc:creator>
  <cp:keywords/>
  <dc:description/>
  <cp:lastModifiedBy>Šalamunová Dana</cp:lastModifiedBy>
  <dcterms:created xsi:type="dcterms:W3CDTF">2015-04-29T07:22:19Z</dcterms:created>
  <dcterms:modified xsi:type="dcterms:W3CDTF">2015-04-29T08:42:08Z</dcterms:modified>
  <cp:category/>
  <cp:version/>
  <cp:contentType/>
  <cp:contentStatus/>
</cp:coreProperties>
</file>